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08" yWindow="-108" windowWidth="19416" windowHeight="10416"/>
  </bookViews>
  <sheets>
    <sheet name="ANA_SAYFA" sheetId="1" r:id="rId1"/>
    <sheet name="HAZIRLAYAN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Y15" i="1" l="1"/>
  <c r="E61" i="1" l="1"/>
  <c r="Y19" i="1" l="1"/>
  <c r="Y16" i="1"/>
  <c r="Y17" i="1"/>
  <c r="Y21" i="1"/>
  <c r="Y18" i="1"/>
  <c r="N38" i="1" l="1"/>
  <c r="E38" i="1"/>
  <c r="L38" i="1"/>
  <c r="Y11" i="1" l="1"/>
  <c r="H38" i="1"/>
  <c r="F38" i="1"/>
  <c r="G38" i="1"/>
  <c r="Y14" i="1" l="1"/>
  <c r="Y12" i="1" l="1"/>
  <c r="Y37" i="1" l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0" i="1"/>
  <c r="Y13" i="1"/>
  <c r="Y10" i="1"/>
  <c r="Y9" i="1"/>
  <c r="X38" i="1"/>
  <c r="W38" i="1"/>
  <c r="V38" i="1"/>
  <c r="U38" i="1"/>
  <c r="T38" i="1"/>
  <c r="S38" i="1"/>
  <c r="R38" i="1"/>
  <c r="Q38" i="1"/>
  <c r="P38" i="1"/>
  <c r="O38" i="1"/>
  <c r="M38" i="1"/>
  <c r="K38" i="1"/>
  <c r="J38" i="1"/>
  <c r="I38" i="1"/>
  <c r="M55" i="1" l="1"/>
  <c r="M56" i="1" s="1"/>
  <c r="M57" i="1" s="1"/>
  <c r="Y55" i="1"/>
  <c r="Y56" i="1"/>
  <c r="Z55" i="1"/>
  <c r="M58" i="1" l="1"/>
  <c r="M61" i="1"/>
  <c r="M59" i="1" l="1"/>
  <c r="O59" i="1" s="1"/>
  <c r="O57" i="1" l="1"/>
  <c r="O56" i="1"/>
  <c r="M60" i="1"/>
  <c r="Y57" i="1" s="1"/>
  <c r="O55" i="1"/>
  <c r="O61" i="1" s="1"/>
  <c r="O58" i="1"/>
  <c r="O60" i="1" l="1"/>
</calcChain>
</file>

<file path=xl/comments1.xml><?xml version="1.0" encoding="utf-8"?>
<comments xmlns="http://schemas.openxmlformats.org/spreadsheetml/2006/main">
  <authors>
    <author>pp</author>
  </authors>
  <commentList>
    <comment ref="Z9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0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1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2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3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4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5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6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7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8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9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0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1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2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3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4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5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6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7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8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9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0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1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2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3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4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5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6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7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<sst xmlns="http://schemas.openxmlformats.org/spreadsheetml/2006/main" count="81" uniqueCount="50">
  <si>
    <t>ÖĞRENCİNİN</t>
  </si>
  <si>
    <t>SORULAR</t>
  </si>
  <si>
    <t>SONUÇ</t>
  </si>
  <si>
    <t>GİRMEDİ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</si>
  <si>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</si>
  <si>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</si>
  <si>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</si>
  <si>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</si>
  <si>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</si>
  <si>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</si>
  <si>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</si>
  <si>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</si>
  <si>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</si>
  <si>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</si>
  <si>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</si>
  <si>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Ders </t>
  </si>
  <si>
    <t xml:space="preserve">Sınıf </t>
  </si>
  <si>
    <t xml:space="preserve">Sınav Numarası </t>
  </si>
  <si>
    <t>Puan</t>
  </si>
  <si>
    <t>Soruların ilgili olduğu konular, 
kazanımlar veya alt öğrenme alanları</t>
  </si>
  <si>
    <t>GRAFİK ANALİZ</t>
  </si>
  <si>
    <t>70,00 - 84,99    (İyi)</t>
  </si>
  <si>
    <t>85,00 - 100       (Pekiyi)</t>
  </si>
  <si>
    <t>Puan Ortalaması</t>
  </si>
  <si>
    <t>Başarılı öğrenci sayısı</t>
  </si>
  <si>
    <t>Başarısız öğrenci sayısı</t>
  </si>
  <si>
    <t>Sınav sonu başarı yüzdesi</t>
  </si>
  <si>
    <t>En yüksek / düşük puan</t>
  </si>
  <si>
    <t>55,00 - 69,99    (Orta)</t>
  </si>
  <si>
    <t xml:space="preserve">    0    - 49,99    (Geçmez)</t>
  </si>
  <si>
    <t>50,00 - 54,99    (Geçer)</t>
  </si>
  <si>
    <t>Kazanım: Kader ve kaza inancını ayet ve hadislerle açıklar.</t>
  </si>
  <si>
    <t>Kazanım: Zekat ve sadaka ibadetini ayet ve hadislerle açıklar.</t>
  </si>
  <si>
    <t>Kazanım: İslam’ın paylaşma ve yardımlaşmaya verdiği önemi ayet ve hadisler ışığında yorumlar.</t>
  </si>
  <si>
    <t>Kazanım: Zekat, infak ve sadakanın bireysel ve toplumsal önemini fark eder.</t>
  </si>
  <si>
    <t>Kazanım: Hz.Şuayb’ın hayatını ana hatlarıyla tanır.</t>
  </si>
  <si>
    <t>Kazanım: Kader ve kaza ile ilgili kavramları analiz eder.</t>
  </si>
  <si>
    <t xml:space="preserve">Ders Öğretmeni                             </t>
  </si>
  <si>
    <t>:  2023/2024</t>
  </si>
  <si>
    <t>:  NECİP FAZIL KISAKÜREK İMAMHATİP ORTAOKULU</t>
  </si>
  <si>
    <t>Kazanım: Maun suresini  okur, anlamını söyler.</t>
  </si>
  <si>
    <t>:  1. DÖNEM</t>
  </si>
  <si>
    <t>NFK İHO</t>
  </si>
  <si>
    <t>:  1</t>
  </si>
  <si>
    <t xml:space="preserve">:  </t>
  </si>
  <si>
    <t>……………………………………. DERSİ ÖĞRETMENİ</t>
  </si>
  <si>
    <t>………………………   …………………………..</t>
  </si>
  <si>
    <t>……/ …….  SINIFI …………………...……   DERSİ ORTAK SINAV ANALİZİ</t>
  </si>
  <si>
    <t xml:space="preserve">Sınav Tarihi 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</si>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</sst>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"/>
  </numFmts>
  <fonts count="15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Tahoma"/>
      <family val="2"/>
      <charset val="162"/>
    </font>
    <font>
      <b/>
      <sz val="9"/>
      <name val="Tahoma"/>
      <family val="2"/>
      <charset val="162"/>
    </font>
    <font>
      <sz val="10"/>
      <name val="Tahoma"/>
      <family val="2"/>
      <charset val="162"/>
    </font>
    <font>
      <sz val="7"/>
      <name val="Tahoma"/>
      <family val="2"/>
      <charset val="162"/>
    </font>
    <font>
      <sz val="8"/>
      <name val="Calibri"/>
      <family val="2"/>
      <charset val="162"/>
    </font>
    <font>
      <sz val="8"/>
      <color theme="1"/>
      <name val="Tahoma"/>
      <family val="2"/>
      <charset val="162"/>
    </font>
    <font>
      <sz val="8"/>
      <name val="Calibri"/>
      <family val="2"/>
      <charset val="162"/>
      <scheme val="minor"/>
    </font>
    <font>
      <sz val="8"/>
      <name val="Tahoma"/>
      <family val="2"/>
      <charset val="162"/>
    </font>
    <font>
      <b/>
      <sz val="14"/>
      <name val="Tahoma"/>
      <family val="2"/>
      <charset val="162"/>
    </font>
    <font>
      <sz val="9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4" xfId="0" applyFont="1" applyFill="1" applyBorder="1"/>
    <xf numFmtId="0" fontId="1" fillId="2" borderId="45" xfId="0" applyFont="1" applyFill="1" applyBorder="1"/>
    <xf numFmtId="0" fontId="1" fillId="2" borderId="46" xfId="0" applyFont="1" applyFill="1" applyBorder="1"/>
    <xf numFmtId="1" fontId="14" fillId="2" borderId="24" xfId="0" applyNumberFormat="1" applyFont="1" applyFill="1" applyBorder="1" applyAlignment="1" applyProtection="1">
      <alignment horizontal="center" vertical="center"/>
      <protection locked="0"/>
    </xf>
    <xf numFmtId="1" fontId="14" fillId="2" borderId="25" xfId="0" applyNumberFormat="1" applyFont="1" applyFill="1" applyBorder="1" applyAlignment="1" applyProtection="1">
      <alignment horizontal="center" vertical="center"/>
      <protection locked="0"/>
    </xf>
    <xf numFmtId="1" fontId="14" fillId="2" borderId="26" xfId="0" applyNumberFormat="1" applyFont="1" applyFill="1" applyBorder="1" applyAlignment="1" applyProtection="1">
      <alignment horizontal="center" vertical="center"/>
      <protection locked="0"/>
    </xf>
    <xf numFmtId="1" fontId="14" fillId="2" borderId="27" xfId="0" applyNumberFormat="1" applyFont="1" applyFill="1" applyBorder="1" applyAlignment="1" applyProtection="1">
      <alignment horizontal="center" vertical="center"/>
      <protection locked="0"/>
    </xf>
    <xf numFmtId="1" fontId="14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/>
      <protection locked="0"/>
    </xf>
    <xf numFmtId="1" fontId="14" fillId="2" borderId="29" xfId="0" applyNumberFormat="1" applyFont="1" applyFill="1" applyBorder="1" applyAlignment="1" applyProtection="1">
      <alignment horizontal="center" vertical="center"/>
      <protection locked="0"/>
    </xf>
    <xf numFmtId="1" fontId="14" fillId="2" borderId="30" xfId="0" applyNumberFormat="1" applyFont="1" applyFill="1" applyBorder="1" applyAlignment="1" applyProtection="1">
      <alignment horizontal="center" vertical="center"/>
      <protection locked="0"/>
    </xf>
    <xf numFmtId="1" fontId="14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2" borderId="32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left" vertical="center" indent="1"/>
    </xf>
    <xf numFmtId="1" fontId="1" fillId="2" borderId="39" xfId="0" applyNumberFormat="1" applyFont="1" applyFill="1" applyBorder="1" applyAlignment="1">
      <alignment horizontal="left" vertical="center" indent="1"/>
    </xf>
    <xf numFmtId="1" fontId="1" fillId="2" borderId="40" xfId="0" applyNumberFormat="1" applyFont="1" applyFill="1" applyBorder="1" applyAlignment="1">
      <alignment horizontal="left" vertical="center" indent="1"/>
    </xf>
    <xf numFmtId="1" fontId="1" fillId="2" borderId="12" xfId="0" applyNumberFormat="1" applyFont="1" applyFill="1" applyBorder="1" applyAlignment="1">
      <alignment horizontal="left" vertical="center" indent="1"/>
    </xf>
    <xf numFmtId="1" fontId="1" fillId="2" borderId="13" xfId="0" applyNumberFormat="1" applyFont="1" applyFill="1" applyBorder="1" applyAlignment="1">
      <alignment horizontal="left" vertical="center" indent="1"/>
    </xf>
    <xf numFmtId="1" fontId="1" fillId="2" borderId="15" xfId="0" applyNumberFormat="1" applyFont="1" applyFill="1" applyBorder="1" applyAlignment="1">
      <alignment horizontal="left" vertical="center" indent="1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35" xfId="0" applyFont="1" applyFill="1" applyBorder="1" applyAlignment="1">
      <alignment horizontal="left" vertical="center" indent="1"/>
    </xf>
    <xf numFmtId="0" fontId="1" fillId="2" borderId="18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" fontId="1" fillId="2" borderId="27" xfId="0" quotePrefix="1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left" vertical="center" indent="1"/>
    </xf>
    <xf numFmtId="1" fontId="1" fillId="2" borderId="42" xfId="0" applyNumberFormat="1" applyFont="1" applyFill="1" applyBorder="1" applyAlignment="1">
      <alignment horizontal="left" vertical="center" indent="1"/>
    </xf>
    <xf numFmtId="1" fontId="1" fillId="2" borderId="43" xfId="0" applyNumberFormat="1" applyFont="1" applyFill="1" applyBorder="1" applyAlignment="1">
      <alignment horizontal="left" vertical="center" indent="1"/>
    </xf>
    <xf numFmtId="1" fontId="1" fillId="2" borderId="47" xfId="0" applyNumberFormat="1" applyFont="1" applyFill="1" applyBorder="1" applyAlignment="1">
      <alignment horizontal="left" vertical="center" indent="1"/>
    </xf>
    <xf numFmtId="1" fontId="1" fillId="2" borderId="0" xfId="0" applyNumberFormat="1" applyFont="1" applyFill="1" applyBorder="1" applyAlignment="1">
      <alignment horizontal="left" vertical="center" indent="1"/>
    </xf>
    <xf numFmtId="1" fontId="1" fillId="2" borderId="48" xfId="0" applyNumberFormat="1" applyFont="1" applyFill="1" applyBorder="1" applyAlignment="1">
      <alignment horizontal="left" vertical="center" indent="1"/>
    </xf>
    <xf numFmtId="164" fontId="13" fillId="2" borderId="6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 applyProtection="1">
      <alignment horizontal="center" wrapText="1"/>
      <protection locked="0"/>
    </xf>
    <xf numFmtId="1" fontId="1" fillId="2" borderId="30" xfId="0" applyNumberFormat="1" applyFont="1" applyFill="1" applyBorder="1" applyAlignment="1" applyProtection="1">
      <alignment horizontal="center" wrapText="1"/>
      <protection locked="0"/>
    </xf>
    <xf numFmtId="1" fontId="1" fillId="2" borderId="31" xfId="0" applyNumberFormat="1" applyFont="1" applyFill="1" applyBorder="1" applyAlignment="1" applyProtection="1">
      <alignment horizontal="center" wrapText="1"/>
      <protection locked="0"/>
    </xf>
    <xf numFmtId="1" fontId="1" fillId="2" borderId="41" xfId="0" applyNumberFormat="1" applyFont="1" applyFill="1" applyBorder="1" applyAlignment="1" applyProtection="1">
      <alignment horizontal="center" wrapText="1"/>
      <protection locked="0"/>
    </xf>
    <xf numFmtId="1" fontId="1" fillId="2" borderId="42" xfId="0" applyNumberFormat="1" applyFont="1" applyFill="1" applyBorder="1" applyAlignment="1" applyProtection="1">
      <alignment horizontal="center" wrapText="1"/>
      <protection locked="0"/>
    </xf>
    <xf numFmtId="1" fontId="1" fillId="2" borderId="43" xfId="0" applyNumberFormat="1" applyFont="1" applyFill="1" applyBorder="1" applyAlignment="1" applyProtection="1">
      <alignment horizontal="center" wrapText="1"/>
      <protection locked="0"/>
    </xf>
    <xf numFmtId="1" fontId="1" fillId="2" borderId="49" xfId="0" applyNumberFormat="1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 wrapText="1"/>
      <protection locked="0"/>
    </xf>
    <xf numFmtId="1" fontId="1" fillId="2" borderId="36" xfId="0" applyNumberFormat="1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>
      <alignment horizontal="left" vertical="center" indent="1"/>
    </xf>
    <xf numFmtId="0" fontId="1" fillId="2" borderId="30" xfId="0" applyFont="1" applyFill="1" applyBorder="1" applyAlignment="1">
      <alignment horizontal="left" vertical="center" indent="1"/>
    </xf>
    <xf numFmtId="0" fontId="1" fillId="2" borderId="33" xfId="0" applyFont="1" applyFill="1" applyBorder="1" applyAlignment="1">
      <alignment horizontal="left" vertical="center" indent="1"/>
    </xf>
    <xf numFmtId="1" fontId="6" fillId="2" borderId="27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37" xfId="0" applyFont="1" applyFill="1" applyBorder="1" applyAlignment="1" applyProtection="1">
      <alignment vertical="center" wrapText="1"/>
      <protection locked="0"/>
    </xf>
    <xf numFmtId="0" fontId="8" fillId="2" borderId="34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14" fontId="7" fillId="2" borderId="0" xfId="0" applyNumberFormat="1" applyFont="1" applyFill="1" applyAlignment="1" applyProtection="1">
      <alignment horizontal="left" vertical="center"/>
      <protection locked="0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36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/>
    </xf>
    <xf numFmtId="0" fontId="12" fillId="2" borderId="51" xfId="0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vertical="center" wrapText="1"/>
    </xf>
    <xf numFmtId="0" fontId="9" fillId="2" borderId="51" xfId="0" applyFont="1" applyFill="1" applyBorder="1" applyAlignment="1">
      <alignment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7" fillId="2" borderId="51" xfId="0" applyFont="1" applyFill="1" applyBorder="1" applyAlignment="1" applyProtection="1">
      <alignment horizontal="left" vertical="center" wrapText="1" indent="1"/>
      <protection locked="0"/>
    </xf>
    <xf numFmtId="0" fontId="7" fillId="2" borderId="52" xfId="0" applyFont="1" applyFill="1" applyBorder="1" applyAlignment="1" applyProtection="1">
      <alignment horizontal="left" vertical="center" wrapText="1" indent="1"/>
      <protection locked="0"/>
    </xf>
    <xf numFmtId="1" fontId="6" fillId="2" borderId="53" xfId="0" applyNumberFormat="1" applyFont="1" applyFill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39" xfId="0" applyNumberFormat="1" applyFont="1" applyFill="1" applyBorder="1" applyAlignment="1">
      <alignment horizontal="center" vertical="center"/>
    </xf>
    <xf numFmtId="1" fontId="6" fillId="2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96562149362433E-2"/>
          <c:y val="9.0566204610489226E-2"/>
          <c:w val="0.90855588091681749"/>
          <c:h val="0.75471837175407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1.2389363988342518E-3"/>
                  <c:y val="-1.7031171968224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B4-4792-96E8-55FB35252B38}"/>
                </c:ext>
              </c:extLst>
            </c:dLbl>
            <c:dLbl>
              <c:idx val="4"/>
              <c:layout>
                <c:manualLayout>
                  <c:x val="1.5339875067281778E-3"/>
                  <c:y val="1.69308769370634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4-4792-96E8-55FB35252B38}"/>
                </c:ext>
              </c:extLst>
            </c:dLbl>
            <c:dLbl>
              <c:idx val="6"/>
              <c:layout>
                <c:manualLayout>
                  <c:x val="3.5988632527270722E-3"/>
                  <c:y val="2.8251770565867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4-4792-96E8-55FB35252B38}"/>
                </c:ext>
              </c:extLst>
            </c:dLbl>
            <c:dLbl>
              <c:idx val="10"/>
              <c:layout>
                <c:manualLayout>
                  <c:x val="6.1939065357725183E-4"/>
                  <c:y val="-5.8540973843810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B4-4792-96E8-55FB35252B38}"/>
                </c:ext>
              </c:extLst>
            </c:dLbl>
            <c:dLbl>
              <c:idx val="11"/>
              <c:layout>
                <c:manualLayout>
                  <c:x val="-5.6048661664055092E-4"/>
                  <c:y val="-6.23145657025806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B4-4792-96E8-55FB35252B38}"/>
                </c:ext>
              </c:extLst>
            </c:dLbl>
            <c:dLbl>
              <c:idx val="12"/>
              <c:layout>
                <c:manualLayout>
                  <c:x val="-4.6902206430817503E-3"/>
                  <c:y val="-6.60881575613507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4-4792-96E8-55FB35252B38}"/>
                </c:ext>
              </c:extLst>
            </c:dLbl>
            <c:dLbl>
              <c:idx val="13"/>
              <c:layout>
                <c:manualLayout>
                  <c:x val="-2.920396004976815E-3"/>
                  <c:y val="-5.8540973843810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B4-4792-96E8-55FB35252B38}"/>
                </c:ext>
              </c:extLst>
            </c:dLbl>
            <c:dLbl>
              <c:idx val="14"/>
              <c:layout>
                <c:manualLayout>
                  <c:x val="-4.1002732751946359E-3"/>
                  <c:y val="-5.0993790126269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B4-4792-96E8-55FB35252B38}"/>
                </c:ext>
              </c:extLst>
            </c:dLbl>
            <c:dLbl>
              <c:idx val="15"/>
              <c:layout>
                <c:manualLayout>
                  <c:x val="-3.8053770152012612E-3"/>
                  <c:y val="-4.722019826749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B4-4792-96E8-55FB35252B38}"/>
                </c:ext>
              </c:extLst>
            </c:dLbl>
            <c:dLbl>
              <c:idx val="16"/>
              <c:layout>
                <c:manualLayout>
                  <c:x val="-2.0353975291956686E-3"/>
                  <c:y val="-6.23145657025806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B4-4792-96E8-55FB35252B38}"/>
                </c:ext>
              </c:extLst>
            </c:dLbl>
            <c:dLbl>
              <c:idx val="17"/>
              <c:layout>
                <c:manualLayout>
                  <c:x val="1.2095103349216182E-3"/>
                  <c:y val="-5.0993790126269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B4-4792-96E8-55FB35252B38}"/>
                </c:ext>
              </c:extLst>
            </c:dLbl>
            <c:dLbl>
              <c:idx val="18"/>
              <c:layout>
                <c:manualLayout>
                  <c:x val="-2.9203785394202289E-3"/>
                  <c:y val="-5.0993790126269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B4-4792-96E8-55FB35252B38}"/>
                </c:ext>
              </c:extLst>
            </c:dLbl>
            <c:dLbl>
              <c:idx val="19"/>
              <c:layout>
                <c:manualLayout>
                  <c:x val="-7.0501125658614314E-3"/>
                  <c:y val="-5.0993790126269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B4-4792-96E8-55FB35252B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ANA_SAYFA!$E$38:$X$38</c:f>
              <c:numCache>
                <c:formatCode>0</c:formatCode>
                <c:ptCount val="20"/>
                <c:pt idx="0">
                  <c:v>88.888888888888886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  <c:pt idx="5">
                  <c:v>94.444444444444443</c:v>
                </c:pt>
                <c:pt idx="6">
                  <c:v>94.444444444444443</c:v>
                </c:pt>
                <c:pt idx="7">
                  <c:v>85.18518518518519</c:v>
                </c:pt>
                <c:pt idx="8">
                  <c:v>88.518518518518505</c:v>
                </c:pt>
                <c:pt idx="9">
                  <c:v>98.271604938271608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9B4-4792-96E8-55FB35252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614720"/>
        <c:axId val="203375744"/>
      </c:barChart>
      <c:catAx>
        <c:axId val="2036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33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75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20361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78" r="0.750000000000001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HAZIRLAYAN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NA_SAYFA!D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40</xdr:row>
      <xdr:rowOff>142875</xdr:rowOff>
    </xdr:from>
    <xdr:to>
      <xdr:col>25</xdr:col>
      <xdr:colOff>247650</xdr:colOff>
      <xdr:row>50</xdr:row>
      <xdr:rowOff>190500</xdr:rowOff>
    </xdr:to>
    <xdr:graphicFrame macro="">
      <xdr:nvGraphicFramePr>
        <xdr:cNvPr id="1141" name="Chart 44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838200</xdr:colOff>
      <xdr:row>64</xdr:row>
      <xdr:rowOff>0</xdr:rowOff>
    </xdr:to>
    <xdr:sp macro="" textlink="">
      <xdr:nvSpPr>
        <xdr:cNvPr id="5" name="Text Box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42925" y="17564100"/>
          <a:ext cx="1285875" cy="323850"/>
        </a:xfrm>
        <a:prstGeom prst="rect">
          <a:avLst/>
        </a:prstGeom>
        <a:solidFill>
          <a:srgbClr val="00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HAZIRLAYAN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5</xdr:row>
      <xdr:rowOff>152400</xdr:rowOff>
    </xdr:from>
    <xdr:to>
      <xdr:col>12</xdr:col>
      <xdr:colOff>419100</xdr:colOff>
      <xdr:row>26</xdr:row>
      <xdr:rowOff>152400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2333625" y="962025"/>
          <a:ext cx="5400675" cy="3400425"/>
        </a:xfrm>
        <a:prstGeom prst="rect">
          <a:avLst/>
        </a:prstGeom>
        <a:solidFill>
          <a:srgbClr val="9999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0" tIns="360000" rIns="360000" bIns="360000" anchor="t" upright="1"/>
        <a:lstStyle/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Programı hazırlayan:</a:t>
          </a:r>
        </a:p>
        <a:p>
          <a:pPr algn="ctr" rtl="0">
            <a:defRPr sz="1000"/>
          </a:pPr>
          <a:endParaRPr lang="tr-TR" sz="1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Önder BAŞARANHINCAL</a:t>
          </a: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Matematik Öğretmeni</a:t>
          </a:r>
        </a:p>
        <a:p>
          <a:pPr algn="ctr" rtl="0">
            <a:defRPr sz="1000"/>
          </a:pPr>
          <a:endParaRPr lang="tr-TR" sz="1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İnönü Anadolu Lisesi</a:t>
          </a: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ÇORUM</a:t>
          </a:r>
        </a:p>
        <a:p>
          <a:pPr algn="ctr" rtl="0">
            <a:defRPr sz="1000"/>
          </a:pPr>
          <a:endParaRPr lang="tr-TR" sz="1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onderbh@gmail.com</a:t>
          </a:r>
        </a:p>
      </xdr:txBody>
    </xdr:sp>
    <xdr:clientData/>
  </xdr:twoCellAnchor>
  <xdr:twoCellAnchor editAs="oneCell">
    <xdr:from>
      <xdr:col>13</xdr:col>
      <xdr:colOff>171450</xdr:colOff>
      <xdr:row>5</xdr:row>
      <xdr:rowOff>114300</xdr:rowOff>
    </xdr:from>
    <xdr:to>
      <xdr:col>15</xdr:col>
      <xdr:colOff>28575</xdr:colOff>
      <xdr:row>9</xdr:row>
      <xdr:rowOff>9525</xdr:rowOff>
    </xdr:to>
    <xdr:sp macro="[1]!ÇIKIŞ" textlink="">
      <xdr:nvSpPr>
        <xdr:cNvPr id="3074" name="Text 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8096250" y="923925"/>
          <a:ext cx="1076325" cy="542925"/>
        </a:xfrm>
        <a:prstGeom prst="rect">
          <a:avLst/>
        </a:prstGeom>
        <a:solidFill>
          <a:srgbClr val="9999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ANA </a:t>
          </a:r>
        </a:p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SAYFA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ki/Downloads/SINAV%20ANALIZLERI/Rar$DIa0.625/E&#287;itim%20-%20&#214;&#287;retim/Okul%20Belgeleri/2010%20-%202011/&#304;skilip%20Anadolu%20Lisesi/S&#305;nav%20Analiz%20ve%20De&#287;erlendirme%20Program&#305;%20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SINIF LİSTESİ"/>
      <sheetName val="BİLGİ"/>
      <sheetName val="1"/>
      <sheetName val="2"/>
      <sheetName val="3"/>
      <sheetName val="4"/>
      <sheetName val="Sınav Analiz ve Değerlendirme P"/>
    </sheetNames>
    <definedNames>
      <definedName name="ÇIKIŞ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66"/>
  <sheetViews>
    <sheetView showGridLines="0" tabSelected="1" showOutlineSymbols="0" topLeftCell="A28" zoomScale="80" zoomScaleNormal="80" workbookViewId="0">
      <selection activeCell="L11" sqref="L11"/>
    </sheetView>
  </sheetViews>
  <sheetFormatPr defaultColWidth="9.21875" defaultRowHeight="13.2" x14ac:dyDescent="0.25"/>
  <cols>
    <col min="1" max="1" width="2.5546875" style="4" customWidth="1"/>
    <col min="2" max="2" width="5.5546875" style="4" customWidth="1"/>
    <col min="3" max="3" width="6.77734375" style="7" customWidth="1"/>
    <col min="4" max="4" width="32.77734375" style="4" customWidth="1"/>
    <col min="5" max="24" width="4.77734375" style="4" customWidth="1"/>
    <col min="25" max="25" width="7.21875" style="4" customWidth="1"/>
    <col min="26" max="26" width="4.77734375" style="4" customWidth="1"/>
    <col min="27" max="16384" width="9.21875" style="4"/>
  </cols>
  <sheetData>
    <row r="1" spans="2:26" ht="21" customHeight="1" x14ac:dyDescent="0.25">
      <c r="B1" s="101" t="s">
        <v>47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2:26" ht="15" customHeight="1" x14ac:dyDescent="0.25">
      <c r="B2" s="102" t="s">
        <v>12</v>
      </c>
      <c r="C2" s="102"/>
      <c r="D2" s="8" t="s">
        <v>39</v>
      </c>
      <c r="E2" s="1"/>
      <c r="F2" s="102" t="s">
        <v>16</v>
      </c>
      <c r="G2" s="102"/>
      <c r="H2" s="102"/>
      <c r="I2" s="102"/>
      <c r="J2" s="103" t="s">
        <v>44</v>
      </c>
      <c r="K2" s="103"/>
      <c r="L2" s="103"/>
      <c r="M2" s="103"/>
      <c r="N2" s="103"/>
      <c r="O2" s="10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15" customHeight="1" x14ac:dyDescent="0.25">
      <c r="B3" s="102" t="s">
        <v>13</v>
      </c>
      <c r="C3" s="102"/>
      <c r="D3" s="2" t="s">
        <v>38</v>
      </c>
      <c r="E3" s="1"/>
      <c r="F3" s="102" t="s">
        <v>17</v>
      </c>
      <c r="G3" s="102"/>
      <c r="H3" s="102"/>
      <c r="I3" s="102"/>
      <c r="J3" s="103" t="s">
        <v>43</v>
      </c>
      <c r="K3" s="103"/>
      <c r="L3" s="103"/>
      <c r="M3" s="103"/>
      <c r="N3" s="103"/>
      <c r="O3" s="10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15" customHeight="1" x14ac:dyDescent="0.25">
      <c r="B4" s="102" t="s">
        <v>14</v>
      </c>
      <c r="C4" s="102"/>
      <c r="D4" s="2" t="s">
        <v>41</v>
      </c>
      <c r="E4" s="1"/>
      <c r="F4" s="102" t="s">
        <v>37</v>
      </c>
      <c r="G4" s="102"/>
      <c r="H4" s="102"/>
      <c r="I4" s="102"/>
      <c r="J4" s="103" t="s">
        <v>44</v>
      </c>
      <c r="K4" s="103"/>
      <c r="L4" s="103"/>
      <c r="M4" s="103"/>
      <c r="N4" s="103"/>
      <c r="O4" s="10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15" customHeight="1" x14ac:dyDescent="0.25">
      <c r="B5" s="102" t="s">
        <v>15</v>
      </c>
      <c r="C5" s="102"/>
      <c r="D5" s="2" t="s">
        <v>49</v>
      </c>
      <c r="E5" s="1"/>
      <c r="F5" s="102" t="s">
        <v>48</v>
      </c>
      <c r="G5" s="102"/>
      <c r="H5" s="102"/>
      <c r="I5" s="102"/>
      <c r="J5" s="104" t="s">
        <v>44</v>
      </c>
      <c r="K5" s="103"/>
      <c r="L5" s="103"/>
      <c r="M5" s="103"/>
      <c r="N5" s="103"/>
      <c r="O5" s="10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7.5" customHeight="1" thickBot="1" x14ac:dyDescent="0.3">
      <c r="B6" s="3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5.05" customHeight="1" thickBot="1" x14ac:dyDescent="0.3">
      <c r="B7" s="111" t="s">
        <v>0</v>
      </c>
      <c r="C7" s="112"/>
      <c r="D7" s="112"/>
      <c r="E7" s="111" t="s">
        <v>1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  <c r="Y7" s="9" t="s">
        <v>2</v>
      </c>
      <c r="Z7" s="114" t="s">
        <v>3</v>
      </c>
    </row>
    <row r="8" spans="2:26" ht="25.05" customHeight="1" thickBot="1" x14ac:dyDescent="0.3">
      <c r="B8" s="18" t="s">
        <v>4</v>
      </c>
      <c r="C8" s="19" t="s">
        <v>5</v>
      </c>
      <c r="D8" s="128" t="s">
        <v>6</v>
      </c>
      <c r="E8" s="138">
        <v>1</v>
      </c>
      <c r="F8" s="139">
        <v>2</v>
      </c>
      <c r="G8" s="139">
        <v>3</v>
      </c>
      <c r="H8" s="139">
        <v>4</v>
      </c>
      <c r="I8" s="139">
        <v>5</v>
      </c>
      <c r="J8" s="139">
        <v>6</v>
      </c>
      <c r="K8" s="139">
        <v>7</v>
      </c>
      <c r="L8" s="139">
        <v>8</v>
      </c>
      <c r="M8" s="139">
        <v>9</v>
      </c>
      <c r="N8" s="139">
        <v>10</v>
      </c>
      <c r="O8" s="139">
        <v>11</v>
      </c>
      <c r="P8" s="139">
        <v>12</v>
      </c>
      <c r="Q8" s="139">
        <v>13</v>
      </c>
      <c r="R8" s="139">
        <v>14</v>
      </c>
      <c r="S8" s="139">
        <v>15</v>
      </c>
      <c r="T8" s="139">
        <v>16</v>
      </c>
      <c r="U8" s="139">
        <v>17</v>
      </c>
      <c r="V8" s="139">
        <v>18</v>
      </c>
      <c r="W8" s="139">
        <v>19</v>
      </c>
      <c r="X8" s="140">
        <v>20</v>
      </c>
      <c r="Y8" s="20" t="s">
        <v>7</v>
      </c>
      <c r="Z8" s="115"/>
    </row>
    <row r="9" spans="2:26" ht="18" customHeight="1" x14ac:dyDescent="0.25">
      <c r="B9" s="10">
        <v>1</v>
      </c>
      <c r="C9" s="123"/>
      <c r="D9" s="130" t="s">
        <v>42</v>
      </c>
      <c r="E9" s="32">
        <v>5</v>
      </c>
      <c r="F9" s="33">
        <v>5</v>
      </c>
      <c r="G9" s="33">
        <v>10</v>
      </c>
      <c r="H9" s="33">
        <v>10</v>
      </c>
      <c r="I9" s="33">
        <v>10</v>
      </c>
      <c r="J9" s="33">
        <v>10</v>
      </c>
      <c r="K9" s="33">
        <v>10</v>
      </c>
      <c r="L9" s="33">
        <v>8</v>
      </c>
      <c r="M9" s="33">
        <v>10</v>
      </c>
      <c r="N9" s="33">
        <v>15</v>
      </c>
      <c r="O9" s="33"/>
      <c r="P9" s="33"/>
      <c r="Q9" s="33"/>
      <c r="R9" s="33"/>
      <c r="S9" s="33"/>
      <c r="T9" s="33"/>
      <c r="U9" s="33"/>
      <c r="V9" s="33"/>
      <c r="W9" s="33"/>
      <c r="X9" s="34"/>
      <c r="Y9" s="135">
        <f t="shared" ref="Y9:Y37" si="0">IF(Z9="X","",IF(D9=0,"",SUM(E9:X9)))</f>
        <v>93</v>
      </c>
      <c r="Z9" s="15"/>
    </row>
    <row r="10" spans="2:26" ht="18" customHeight="1" x14ac:dyDescent="0.25">
      <c r="B10" s="11">
        <v>2</v>
      </c>
      <c r="C10" s="124"/>
      <c r="D10" s="131" t="s">
        <v>42</v>
      </c>
      <c r="E10" s="35">
        <v>5</v>
      </c>
      <c r="F10" s="36">
        <v>5</v>
      </c>
      <c r="G10" s="36">
        <v>10</v>
      </c>
      <c r="H10" s="36">
        <v>10</v>
      </c>
      <c r="I10" s="36">
        <v>10</v>
      </c>
      <c r="J10" s="36">
        <v>10</v>
      </c>
      <c r="K10" s="36">
        <v>10</v>
      </c>
      <c r="L10" s="36">
        <v>15</v>
      </c>
      <c r="M10" s="36">
        <v>10</v>
      </c>
      <c r="N10" s="36">
        <v>15</v>
      </c>
      <c r="O10" s="36"/>
      <c r="P10" s="36"/>
      <c r="Q10" s="36"/>
      <c r="R10" s="36"/>
      <c r="S10" s="36"/>
      <c r="T10" s="36"/>
      <c r="U10" s="36"/>
      <c r="V10" s="36"/>
      <c r="W10" s="36"/>
      <c r="X10" s="37"/>
      <c r="Y10" s="136">
        <f t="shared" si="0"/>
        <v>100</v>
      </c>
      <c r="Z10" s="16"/>
    </row>
    <row r="11" spans="2:26" ht="18" customHeight="1" x14ac:dyDescent="0.25">
      <c r="B11" s="11">
        <v>3</v>
      </c>
      <c r="C11" s="124"/>
      <c r="D11" s="131" t="s">
        <v>42</v>
      </c>
      <c r="E11" s="35">
        <v>5</v>
      </c>
      <c r="F11" s="36">
        <v>5</v>
      </c>
      <c r="G11" s="36">
        <v>10</v>
      </c>
      <c r="H11" s="36">
        <v>10</v>
      </c>
      <c r="I11" s="36">
        <v>5</v>
      </c>
      <c r="J11" s="36">
        <v>5</v>
      </c>
      <c r="K11" s="36">
        <v>5</v>
      </c>
      <c r="L11" s="36">
        <v>15</v>
      </c>
      <c r="M11" s="36">
        <v>10</v>
      </c>
      <c r="N11" s="36">
        <v>15</v>
      </c>
      <c r="O11" s="36"/>
      <c r="P11" s="36"/>
      <c r="Q11" s="36"/>
      <c r="R11" s="36"/>
      <c r="S11" s="36"/>
      <c r="T11" s="36"/>
      <c r="U11" s="36"/>
      <c r="V11" s="36"/>
      <c r="W11" s="36"/>
      <c r="X11" s="37"/>
      <c r="Y11" s="136">
        <f>IF(Z11="X","",IF(D11=0,"",SUM(E11:X11)))</f>
        <v>85</v>
      </c>
      <c r="Z11" s="16"/>
    </row>
    <row r="12" spans="2:26" ht="18" customHeight="1" x14ac:dyDescent="0.25">
      <c r="B12" s="11">
        <v>4</v>
      </c>
      <c r="C12" s="124"/>
      <c r="D12" s="131" t="s">
        <v>42</v>
      </c>
      <c r="E12" s="35">
        <v>5</v>
      </c>
      <c r="F12" s="36">
        <v>5</v>
      </c>
      <c r="G12" s="36">
        <v>10</v>
      </c>
      <c r="H12" s="36">
        <v>10</v>
      </c>
      <c r="I12" s="36">
        <v>10</v>
      </c>
      <c r="J12" s="36">
        <v>10</v>
      </c>
      <c r="K12" s="36">
        <v>10</v>
      </c>
      <c r="L12" s="36">
        <v>15</v>
      </c>
      <c r="M12" s="36">
        <v>10</v>
      </c>
      <c r="N12" s="36">
        <v>15</v>
      </c>
      <c r="O12" s="36"/>
      <c r="P12" s="36"/>
      <c r="Q12" s="36"/>
      <c r="R12" s="36"/>
      <c r="S12" s="36"/>
      <c r="T12" s="36"/>
      <c r="U12" s="36"/>
      <c r="V12" s="36"/>
      <c r="W12" s="36"/>
      <c r="X12" s="37"/>
      <c r="Y12" s="136">
        <f t="shared" si="0"/>
        <v>100</v>
      </c>
      <c r="Z12" s="16"/>
    </row>
    <row r="13" spans="2:26" ht="18" customHeight="1" x14ac:dyDescent="0.25">
      <c r="B13" s="11">
        <v>5</v>
      </c>
      <c r="C13" s="124"/>
      <c r="D13" s="131" t="s">
        <v>42</v>
      </c>
      <c r="E13" s="35">
        <v>5</v>
      </c>
      <c r="F13" s="36">
        <v>5</v>
      </c>
      <c r="G13" s="36">
        <v>10</v>
      </c>
      <c r="H13" s="36">
        <v>10</v>
      </c>
      <c r="I13" s="36">
        <v>10</v>
      </c>
      <c r="J13" s="36">
        <v>10</v>
      </c>
      <c r="K13" s="36">
        <v>10</v>
      </c>
      <c r="L13" s="36">
        <v>2</v>
      </c>
      <c r="M13" s="36">
        <v>5</v>
      </c>
      <c r="N13" s="36">
        <v>15</v>
      </c>
      <c r="O13" s="36"/>
      <c r="P13" s="36"/>
      <c r="Q13" s="36"/>
      <c r="R13" s="36"/>
      <c r="S13" s="36"/>
      <c r="T13" s="36"/>
      <c r="U13" s="36"/>
      <c r="V13" s="36"/>
      <c r="W13" s="36"/>
      <c r="X13" s="37"/>
      <c r="Y13" s="136">
        <f t="shared" si="0"/>
        <v>82</v>
      </c>
      <c r="Z13" s="16"/>
    </row>
    <row r="14" spans="2:26" ht="18" customHeight="1" x14ac:dyDescent="0.25">
      <c r="B14" s="11">
        <v>6</v>
      </c>
      <c r="C14" s="124"/>
      <c r="D14" s="131" t="s">
        <v>42</v>
      </c>
      <c r="E14" s="35">
        <v>5</v>
      </c>
      <c r="F14" s="36">
        <v>5</v>
      </c>
      <c r="G14" s="36">
        <v>10</v>
      </c>
      <c r="H14" s="36">
        <v>10</v>
      </c>
      <c r="I14" s="36">
        <v>10</v>
      </c>
      <c r="J14" s="36">
        <v>10</v>
      </c>
      <c r="K14" s="36">
        <v>10</v>
      </c>
      <c r="L14" s="36">
        <v>15</v>
      </c>
      <c r="M14" s="36">
        <v>10</v>
      </c>
      <c r="N14" s="36">
        <v>15</v>
      </c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136">
        <f t="shared" si="0"/>
        <v>100</v>
      </c>
      <c r="Z14" s="16"/>
    </row>
    <row r="15" spans="2:26" ht="18" customHeight="1" x14ac:dyDescent="0.25">
      <c r="B15" s="11">
        <v>7</v>
      </c>
      <c r="C15" s="124"/>
      <c r="D15" s="131" t="s">
        <v>42</v>
      </c>
      <c r="E15" s="35">
        <v>5</v>
      </c>
      <c r="F15" s="36">
        <v>5</v>
      </c>
      <c r="G15" s="36">
        <v>10</v>
      </c>
      <c r="H15" s="36">
        <v>5</v>
      </c>
      <c r="I15" s="36">
        <v>10</v>
      </c>
      <c r="J15" s="36">
        <v>10</v>
      </c>
      <c r="K15" s="36">
        <v>10</v>
      </c>
      <c r="L15" s="36">
        <v>15</v>
      </c>
      <c r="M15" s="36">
        <v>10</v>
      </c>
      <c r="N15" s="36">
        <v>15</v>
      </c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136">
        <f>IF(Z15="X","",IF(D15=0,"",SUM(E15:X15)))</f>
        <v>95</v>
      </c>
      <c r="Z15" s="16"/>
    </row>
    <row r="16" spans="2:26" ht="18" customHeight="1" x14ac:dyDescent="0.25">
      <c r="B16" s="11">
        <v>8</v>
      </c>
      <c r="C16" s="124"/>
      <c r="D16" s="131" t="s">
        <v>42</v>
      </c>
      <c r="E16" s="35">
        <v>5</v>
      </c>
      <c r="F16" s="36">
        <v>5</v>
      </c>
      <c r="G16" s="36">
        <v>10</v>
      </c>
      <c r="H16" s="36">
        <v>10</v>
      </c>
      <c r="I16" s="36">
        <v>10</v>
      </c>
      <c r="J16" s="36">
        <v>10</v>
      </c>
      <c r="K16" s="36">
        <v>10</v>
      </c>
      <c r="L16" s="36">
        <v>15</v>
      </c>
      <c r="M16" s="36">
        <v>3</v>
      </c>
      <c r="N16" s="36">
        <v>15</v>
      </c>
      <c r="O16" s="36"/>
      <c r="P16" s="36"/>
      <c r="Q16" s="36"/>
      <c r="R16" s="36"/>
      <c r="S16" s="36"/>
      <c r="T16" s="36"/>
      <c r="U16" s="36"/>
      <c r="V16" s="36"/>
      <c r="W16" s="36"/>
      <c r="X16" s="37"/>
      <c r="Y16" s="136">
        <f>IF(Z16="X","",IF(D16=0,"",SUM(E16:X16)))</f>
        <v>93</v>
      </c>
      <c r="Z16" s="16"/>
    </row>
    <row r="17" spans="2:26" ht="18" customHeight="1" x14ac:dyDescent="0.25">
      <c r="B17" s="11">
        <v>9</v>
      </c>
      <c r="C17" s="124"/>
      <c r="D17" s="131" t="s">
        <v>42</v>
      </c>
      <c r="E17" s="35">
        <v>0</v>
      </c>
      <c r="F17" s="36">
        <v>5</v>
      </c>
      <c r="G17" s="36">
        <v>10</v>
      </c>
      <c r="H17" s="36">
        <v>10</v>
      </c>
      <c r="I17" s="36">
        <v>10</v>
      </c>
      <c r="J17" s="36">
        <v>10</v>
      </c>
      <c r="K17" s="36">
        <v>10</v>
      </c>
      <c r="L17" s="36">
        <v>15</v>
      </c>
      <c r="M17" s="36">
        <v>8</v>
      </c>
      <c r="N17" s="36">
        <v>15</v>
      </c>
      <c r="O17" s="36"/>
      <c r="P17" s="36"/>
      <c r="Q17" s="36"/>
      <c r="R17" s="36"/>
      <c r="S17" s="36"/>
      <c r="T17" s="36"/>
      <c r="U17" s="36"/>
      <c r="V17" s="36"/>
      <c r="W17" s="36"/>
      <c r="X17" s="37"/>
      <c r="Y17" s="136">
        <f>IF(Z17="X","",IF(D17=0,"",SUM(E17:X17)))</f>
        <v>93</v>
      </c>
      <c r="Z17" s="16"/>
    </row>
    <row r="18" spans="2:26" ht="18" customHeight="1" x14ac:dyDescent="0.25">
      <c r="B18" s="11">
        <v>10</v>
      </c>
      <c r="C18" s="124"/>
      <c r="D18" s="131" t="s">
        <v>42</v>
      </c>
      <c r="E18" s="35">
        <v>5</v>
      </c>
      <c r="F18" s="36">
        <v>5</v>
      </c>
      <c r="G18" s="36">
        <v>5</v>
      </c>
      <c r="H18" s="36">
        <v>10</v>
      </c>
      <c r="I18" s="36">
        <v>10</v>
      </c>
      <c r="J18" s="36">
        <v>10</v>
      </c>
      <c r="K18" s="36">
        <v>10</v>
      </c>
      <c r="L18" s="36">
        <v>8</v>
      </c>
      <c r="M18" s="36">
        <v>10</v>
      </c>
      <c r="N18" s="36">
        <v>15</v>
      </c>
      <c r="O18" s="36"/>
      <c r="P18" s="36"/>
      <c r="Q18" s="36"/>
      <c r="R18" s="36"/>
      <c r="S18" s="36"/>
      <c r="T18" s="36"/>
      <c r="U18" s="36"/>
      <c r="V18" s="36"/>
      <c r="W18" s="36"/>
      <c r="X18" s="37"/>
      <c r="Y18" s="136">
        <f>IF(Z18="X","",IF(D18=0,"",SUM(E18:X18)))</f>
        <v>88</v>
      </c>
      <c r="Z18" s="16"/>
    </row>
    <row r="19" spans="2:26" ht="18" customHeight="1" x14ac:dyDescent="0.25">
      <c r="B19" s="11">
        <v>11</v>
      </c>
      <c r="C19" s="124"/>
      <c r="D19" s="131" t="s">
        <v>42</v>
      </c>
      <c r="E19" s="35">
        <v>5</v>
      </c>
      <c r="F19" s="36">
        <v>5</v>
      </c>
      <c r="G19" s="36">
        <v>10</v>
      </c>
      <c r="H19" s="36">
        <v>10</v>
      </c>
      <c r="I19" s="36">
        <v>10</v>
      </c>
      <c r="J19" s="36">
        <v>10</v>
      </c>
      <c r="K19" s="36">
        <v>10</v>
      </c>
      <c r="L19" s="36">
        <v>15</v>
      </c>
      <c r="M19" s="36">
        <v>10</v>
      </c>
      <c r="N19" s="36">
        <v>15</v>
      </c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136">
        <f>IF(Z19="X","",IF(D19=0,"",SUM(E19:X19)))</f>
        <v>100</v>
      </c>
      <c r="Z19" s="16"/>
    </row>
    <row r="20" spans="2:26" ht="18" customHeight="1" x14ac:dyDescent="0.25">
      <c r="B20" s="11">
        <v>12</v>
      </c>
      <c r="C20" s="124"/>
      <c r="D20" s="131" t="s">
        <v>42</v>
      </c>
      <c r="E20" s="35">
        <v>5</v>
      </c>
      <c r="F20" s="36">
        <v>5</v>
      </c>
      <c r="G20" s="36">
        <v>10</v>
      </c>
      <c r="H20" s="36">
        <v>10</v>
      </c>
      <c r="I20" s="36">
        <v>10</v>
      </c>
      <c r="J20" s="36">
        <v>10</v>
      </c>
      <c r="K20" s="36">
        <v>10</v>
      </c>
      <c r="L20" s="36">
        <v>15</v>
      </c>
      <c r="M20" s="36">
        <v>8</v>
      </c>
      <c r="N20" s="36">
        <v>15</v>
      </c>
      <c r="O20" s="36"/>
      <c r="P20" s="36"/>
      <c r="Q20" s="36"/>
      <c r="R20" s="36"/>
      <c r="S20" s="36"/>
      <c r="T20" s="36"/>
      <c r="U20" s="36"/>
      <c r="V20" s="36"/>
      <c r="W20" s="36"/>
      <c r="X20" s="37"/>
      <c r="Y20" s="136">
        <f t="shared" si="0"/>
        <v>98</v>
      </c>
      <c r="Z20" s="16"/>
    </row>
    <row r="21" spans="2:26" ht="18" customHeight="1" x14ac:dyDescent="0.25">
      <c r="B21" s="11">
        <v>13</v>
      </c>
      <c r="C21" s="125"/>
      <c r="D21" s="132" t="s">
        <v>42</v>
      </c>
      <c r="E21" s="35">
        <v>5</v>
      </c>
      <c r="F21" s="36">
        <v>5</v>
      </c>
      <c r="G21" s="36">
        <v>10</v>
      </c>
      <c r="H21" s="36">
        <v>5</v>
      </c>
      <c r="I21" s="36">
        <v>10</v>
      </c>
      <c r="J21" s="36">
        <v>10</v>
      </c>
      <c r="K21" s="36">
        <v>10</v>
      </c>
      <c r="L21" s="36">
        <v>15</v>
      </c>
      <c r="M21" s="36">
        <v>10</v>
      </c>
      <c r="N21" s="36">
        <v>8</v>
      </c>
      <c r="O21" s="36"/>
      <c r="P21" s="36"/>
      <c r="Q21" s="36"/>
      <c r="R21" s="36"/>
      <c r="S21" s="36"/>
      <c r="T21" s="36"/>
      <c r="U21" s="36"/>
      <c r="V21" s="36"/>
      <c r="W21" s="36"/>
      <c r="X21" s="37"/>
      <c r="Y21" s="136">
        <f>IF(Z21="X","",IF(D21=0,"",SUM(E21:X21)))</f>
        <v>88</v>
      </c>
      <c r="Z21" s="16"/>
    </row>
    <row r="22" spans="2:26" ht="18" customHeight="1" x14ac:dyDescent="0.25">
      <c r="B22" s="11">
        <v>14</v>
      </c>
      <c r="C22" s="125"/>
      <c r="D22" s="132" t="s">
        <v>42</v>
      </c>
      <c r="E22" s="35">
        <v>0</v>
      </c>
      <c r="F22" s="36">
        <v>5</v>
      </c>
      <c r="G22" s="36">
        <v>10</v>
      </c>
      <c r="H22" s="36">
        <v>10</v>
      </c>
      <c r="I22" s="36">
        <v>10</v>
      </c>
      <c r="J22" s="36">
        <v>10</v>
      </c>
      <c r="K22" s="36">
        <v>10</v>
      </c>
      <c r="L22" s="36">
        <v>15</v>
      </c>
      <c r="M22" s="36">
        <v>10</v>
      </c>
      <c r="N22" s="36">
        <v>15</v>
      </c>
      <c r="O22" s="36"/>
      <c r="P22" s="36"/>
      <c r="Q22" s="36"/>
      <c r="R22" s="36"/>
      <c r="S22" s="36"/>
      <c r="T22" s="36"/>
      <c r="U22" s="36"/>
      <c r="V22" s="36"/>
      <c r="W22" s="36"/>
      <c r="X22" s="37"/>
      <c r="Y22" s="136">
        <f t="shared" si="0"/>
        <v>95</v>
      </c>
      <c r="Z22" s="16"/>
    </row>
    <row r="23" spans="2:26" ht="18" customHeight="1" x14ac:dyDescent="0.25">
      <c r="B23" s="11">
        <v>15</v>
      </c>
      <c r="C23" s="125"/>
      <c r="D23" s="132" t="s">
        <v>42</v>
      </c>
      <c r="E23" s="35">
        <v>5</v>
      </c>
      <c r="F23" s="36">
        <v>5</v>
      </c>
      <c r="G23" s="36">
        <v>10</v>
      </c>
      <c r="H23" s="36">
        <v>10</v>
      </c>
      <c r="I23" s="36">
        <v>5</v>
      </c>
      <c r="J23" s="36">
        <v>5</v>
      </c>
      <c r="K23" s="36">
        <v>5</v>
      </c>
      <c r="L23" s="36">
        <v>12</v>
      </c>
      <c r="M23" s="36">
        <v>9</v>
      </c>
      <c r="N23" s="36">
        <v>15</v>
      </c>
      <c r="O23" s="36"/>
      <c r="P23" s="36"/>
      <c r="Q23" s="36"/>
      <c r="R23" s="36"/>
      <c r="S23" s="36"/>
      <c r="T23" s="36"/>
      <c r="U23" s="36"/>
      <c r="V23" s="36"/>
      <c r="W23" s="36"/>
      <c r="X23" s="37"/>
      <c r="Y23" s="136">
        <f t="shared" si="0"/>
        <v>81</v>
      </c>
      <c r="Z23" s="16"/>
    </row>
    <row r="24" spans="2:26" ht="18" customHeight="1" x14ac:dyDescent="0.25">
      <c r="B24" s="11">
        <v>16</v>
      </c>
      <c r="C24" s="125"/>
      <c r="D24" s="132" t="s">
        <v>42</v>
      </c>
      <c r="E24" s="35">
        <v>5</v>
      </c>
      <c r="F24" s="36">
        <v>5</v>
      </c>
      <c r="G24" s="36">
        <v>5</v>
      </c>
      <c r="H24" s="36">
        <v>10</v>
      </c>
      <c r="I24" s="36">
        <v>10</v>
      </c>
      <c r="J24" s="36">
        <v>10</v>
      </c>
      <c r="K24" s="36">
        <v>10</v>
      </c>
      <c r="L24" s="36">
        <v>12</v>
      </c>
      <c r="M24" s="36">
        <v>10</v>
      </c>
      <c r="N24" s="36">
        <v>15</v>
      </c>
      <c r="O24" s="36"/>
      <c r="P24" s="36"/>
      <c r="Q24" s="36"/>
      <c r="R24" s="36"/>
      <c r="S24" s="36"/>
      <c r="T24" s="36"/>
      <c r="U24" s="36"/>
      <c r="V24" s="36"/>
      <c r="W24" s="36"/>
      <c r="X24" s="37"/>
      <c r="Y24" s="136">
        <f t="shared" si="0"/>
        <v>92</v>
      </c>
      <c r="Z24" s="16"/>
    </row>
    <row r="25" spans="2:26" ht="18" customHeight="1" x14ac:dyDescent="0.25">
      <c r="B25" s="11">
        <v>17</v>
      </c>
      <c r="C25" s="125"/>
      <c r="D25" s="131" t="s">
        <v>42</v>
      </c>
      <c r="E25" s="35">
        <v>5</v>
      </c>
      <c r="F25" s="36">
        <v>5</v>
      </c>
      <c r="G25" s="36">
        <v>10</v>
      </c>
      <c r="H25" s="36">
        <v>10</v>
      </c>
      <c r="I25" s="36">
        <v>10</v>
      </c>
      <c r="J25" s="36">
        <v>10</v>
      </c>
      <c r="K25" s="36">
        <v>10</v>
      </c>
      <c r="L25" s="36">
        <v>8</v>
      </c>
      <c r="M25" s="36">
        <v>10</v>
      </c>
      <c r="N25" s="36">
        <v>15</v>
      </c>
      <c r="O25" s="36"/>
      <c r="P25" s="36"/>
      <c r="Q25" s="36"/>
      <c r="R25" s="36"/>
      <c r="S25" s="36"/>
      <c r="T25" s="36"/>
      <c r="U25" s="36"/>
      <c r="V25" s="36"/>
      <c r="W25" s="36"/>
      <c r="X25" s="37"/>
      <c r="Y25" s="136">
        <f t="shared" si="0"/>
        <v>93</v>
      </c>
      <c r="Z25" s="16"/>
    </row>
    <row r="26" spans="2:26" ht="18" customHeight="1" x14ac:dyDescent="0.25">
      <c r="B26" s="11">
        <v>19</v>
      </c>
      <c r="C26" s="125"/>
      <c r="D26" s="131" t="s">
        <v>42</v>
      </c>
      <c r="E26" s="35">
        <v>5</v>
      </c>
      <c r="F26" s="36">
        <v>5</v>
      </c>
      <c r="G26" s="36">
        <v>10</v>
      </c>
      <c r="H26" s="36">
        <v>10</v>
      </c>
      <c r="I26" s="36">
        <v>10</v>
      </c>
      <c r="J26" s="36">
        <v>10</v>
      </c>
      <c r="K26" s="36">
        <v>10</v>
      </c>
      <c r="L26" s="36">
        <v>15</v>
      </c>
      <c r="M26" s="36">
        <v>10</v>
      </c>
      <c r="N26" s="36">
        <v>15</v>
      </c>
      <c r="O26" s="36"/>
      <c r="P26" s="36"/>
      <c r="Q26" s="36"/>
      <c r="R26" s="36"/>
      <c r="S26" s="36"/>
      <c r="T26" s="36"/>
      <c r="U26" s="36"/>
      <c r="V26" s="36"/>
      <c r="W26" s="36"/>
      <c r="X26" s="37"/>
      <c r="Y26" s="136">
        <f t="shared" si="0"/>
        <v>100</v>
      </c>
      <c r="Z26" s="16"/>
    </row>
    <row r="27" spans="2:26" ht="18" customHeight="1" x14ac:dyDescent="0.25">
      <c r="B27" s="11">
        <v>20</v>
      </c>
      <c r="C27" s="125"/>
      <c r="D27" s="131" t="s">
        <v>42</v>
      </c>
      <c r="E27" s="35">
        <v>5</v>
      </c>
      <c r="F27" s="36">
        <v>5</v>
      </c>
      <c r="G27" s="36">
        <v>10</v>
      </c>
      <c r="H27" s="36">
        <v>10</v>
      </c>
      <c r="I27" s="36">
        <v>5</v>
      </c>
      <c r="J27" s="36">
        <v>5</v>
      </c>
      <c r="K27" s="36">
        <v>5</v>
      </c>
      <c r="L27" s="36">
        <v>15</v>
      </c>
      <c r="M27" s="36">
        <v>10</v>
      </c>
      <c r="N27" s="36">
        <v>15</v>
      </c>
      <c r="O27" s="36"/>
      <c r="P27" s="36"/>
      <c r="Q27" s="36"/>
      <c r="R27" s="36"/>
      <c r="S27" s="36"/>
      <c r="T27" s="36"/>
      <c r="U27" s="36"/>
      <c r="V27" s="36"/>
      <c r="W27" s="36"/>
      <c r="X27" s="37"/>
      <c r="Y27" s="136">
        <f t="shared" si="0"/>
        <v>85</v>
      </c>
      <c r="Z27" s="16"/>
    </row>
    <row r="28" spans="2:26" ht="18" customHeight="1" x14ac:dyDescent="0.25">
      <c r="B28" s="11">
        <v>21</v>
      </c>
      <c r="C28" s="125"/>
      <c r="D28" s="131" t="s">
        <v>42</v>
      </c>
      <c r="E28" s="35">
        <v>5</v>
      </c>
      <c r="F28" s="36">
        <v>5</v>
      </c>
      <c r="G28" s="36">
        <v>10</v>
      </c>
      <c r="H28" s="36">
        <v>10</v>
      </c>
      <c r="I28" s="36">
        <v>10</v>
      </c>
      <c r="J28" s="36">
        <v>10</v>
      </c>
      <c r="K28" s="36">
        <v>10</v>
      </c>
      <c r="L28" s="36">
        <v>15</v>
      </c>
      <c r="M28" s="36">
        <v>10</v>
      </c>
      <c r="N28" s="36">
        <v>15</v>
      </c>
      <c r="O28" s="36"/>
      <c r="P28" s="36"/>
      <c r="Q28" s="36"/>
      <c r="R28" s="36"/>
      <c r="S28" s="36"/>
      <c r="T28" s="36"/>
      <c r="U28" s="36"/>
      <c r="V28" s="36"/>
      <c r="W28" s="36"/>
      <c r="X28" s="37"/>
      <c r="Y28" s="136">
        <f t="shared" ref="Y28:Y34" si="1">IF(Z28="X","",IF(D28=0,"",SUM(E28:X28)))</f>
        <v>100</v>
      </c>
      <c r="Z28" s="16"/>
    </row>
    <row r="29" spans="2:26" ht="18" customHeight="1" x14ac:dyDescent="0.25">
      <c r="B29" s="11">
        <v>22</v>
      </c>
      <c r="C29" s="126"/>
      <c r="D29" s="131" t="s">
        <v>42</v>
      </c>
      <c r="E29" s="35">
        <v>5</v>
      </c>
      <c r="F29" s="36">
        <v>5</v>
      </c>
      <c r="G29" s="36">
        <v>10</v>
      </c>
      <c r="H29" s="36">
        <v>10</v>
      </c>
      <c r="I29" s="36">
        <v>10</v>
      </c>
      <c r="J29" s="36">
        <v>10</v>
      </c>
      <c r="K29" s="36">
        <v>10</v>
      </c>
      <c r="L29" s="36">
        <v>2</v>
      </c>
      <c r="M29" s="36">
        <v>5</v>
      </c>
      <c r="N29" s="36">
        <v>15</v>
      </c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136">
        <f t="shared" si="1"/>
        <v>82</v>
      </c>
      <c r="Z29" s="16"/>
    </row>
    <row r="30" spans="2:26" ht="18" customHeight="1" x14ac:dyDescent="0.25">
      <c r="B30" s="11">
        <v>23</v>
      </c>
      <c r="C30" s="126"/>
      <c r="D30" s="131" t="s">
        <v>42</v>
      </c>
      <c r="E30" s="35">
        <v>5</v>
      </c>
      <c r="F30" s="36">
        <v>5</v>
      </c>
      <c r="G30" s="36">
        <v>10</v>
      </c>
      <c r="H30" s="36">
        <v>10</v>
      </c>
      <c r="I30" s="36">
        <v>10</v>
      </c>
      <c r="J30" s="36">
        <v>10</v>
      </c>
      <c r="K30" s="36">
        <v>10</v>
      </c>
      <c r="L30" s="36">
        <v>15</v>
      </c>
      <c r="M30" s="36">
        <v>10</v>
      </c>
      <c r="N30" s="36">
        <v>15</v>
      </c>
      <c r="O30" s="36"/>
      <c r="P30" s="36"/>
      <c r="Q30" s="36"/>
      <c r="R30" s="36"/>
      <c r="S30" s="36"/>
      <c r="T30" s="36"/>
      <c r="U30" s="36"/>
      <c r="V30" s="36"/>
      <c r="W30" s="36"/>
      <c r="X30" s="37"/>
      <c r="Y30" s="136">
        <f t="shared" si="1"/>
        <v>100</v>
      </c>
      <c r="Z30" s="16"/>
    </row>
    <row r="31" spans="2:26" ht="18" customHeight="1" x14ac:dyDescent="0.25">
      <c r="B31" s="11">
        <v>24</v>
      </c>
      <c r="C31" s="126"/>
      <c r="D31" s="131" t="s">
        <v>42</v>
      </c>
      <c r="E31" s="35">
        <v>5</v>
      </c>
      <c r="F31" s="36">
        <v>5</v>
      </c>
      <c r="G31" s="36">
        <v>10</v>
      </c>
      <c r="H31" s="36">
        <v>5</v>
      </c>
      <c r="I31" s="36">
        <v>10</v>
      </c>
      <c r="J31" s="36">
        <v>10</v>
      </c>
      <c r="K31" s="36">
        <v>10</v>
      </c>
      <c r="L31" s="36">
        <v>15</v>
      </c>
      <c r="M31" s="36">
        <v>10</v>
      </c>
      <c r="N31" s="36">
        <v>15</v>
      </c>
      <c r="O31" s="36"/>
      <c r="P31" s="36"/>
      <c r="Q31" s="36"/>
      <c r="R31" s="36"/>
      <c r="S31" s="36"/>
      <c r="T31" s="36"/>
      <c r="U31" s="36"/>
      <c r="V31" s="36"/>
      <c r="W31" s="36"/>
      <c r="X31" s="37"/>
      <c r="Y31" s="136">
        <f t="shared" si="1"/>
        <v>95</v>
      </c>
      <c r="Z31" s="16"/>
    </row>
    <row r="32" spans="2:26" ht="18" customHeight="1" x14ac:dyDescent="0.25">
      <c r="B32" s="11">
        <v>25</v>
      </c>
      <c r="C32" s="126"/>
      <c r="D32" s="131" t="s">
        <v>42</v>
      </c>
      <c r="E32" s="35">
        <v>5</v>
      </c>
      <c r="F32" s="36">
        <v>5</v>
      </c>
      <c r="G32" s="36">
        <v>10</v>
      </c>
      <c r="H32" s="36">
        <v>10</v>
      </c>
      <c r="I32" s="36">
        <v>10</v>
      </c>
      <c r="J32" s="36">
        <v>10</v>
      </c>
      <c r="K32" s="36">
        <v>10</v>
      </c>
      <c r="L32" s="36">
        <v>15</v>
      </c>
      <c r="M32" s="36">
        <v>3</v>
      </c>
      <c r="N32" s="36">
        <v>15</v>
      </c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136">
        <f t="shared" si="1"/>
        <v>93</v>
      </c>
      <c r="Z32" s="16"/>
    </row>
    <row r="33" spans="2:26" ht="18" customHeight="1" x14ac:dyDescent="0.25">
      <c r="B33" s="11">
        <v>26</v>
      </c>
      <c r="C33" s="126"/>
      <c r="D33" s="131" t="s">
        <v>42</v>
      </c>
      <c r="E33" s="35">
        <v>0</v>
      </c>
      <c r="F33" s="36">
        <v>5</v>
      </c>
      <c r="G33" s="36">
        <v>10</v>
      </c>
      <c r="H33" s="36">
        <v>10</v>
      </c>
      <c r="I33" s="36">
        <v>10</v>
      </c>
      <c r="J33" s="36">
        <v>10</v>
      </c>
      <c r="K33" s="36">
        <v>10</v>
      </c>
      <c r="L33" s="36">
        <v>15</v>
      </c>
      <c r="M33" s="36">
        <v>8</v>
      </c>
      <c r="N33" s="36">
        <v>15</v>
      </c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136">
        <f t="shared" si="1"/>
        <v>93</v>
      </c>
      <c r="Z33" s="16"/>
    </row>
    <row r="34" spans="2:26" ht="18" customHeight="1" x14ac:dyDescent="0.25">
      <c r="B34" s="11">
        <v>27</v>
      </c>
      <c r="C34" s="126"/>
      <c r="D34" s="131" t="s">
        <v>42</v>
      </c>
      <c r="E34" s="35">
        <v>5</v>
      </c>
      <c r="F34" s="36">
        <v>5</v>
      </c>
      <c r="G34" s="36">
        <v>5</v>
      </c>
      <c r="H34" s="36">
        <v>10</v>
      </c>
      <c r="I34" s="36">
        <v>10</v>
      </c>
      <c r="J34" s="36">
        <v>10</v>
      </c>
      <c r="K34" s="36">
        <v>10</v>
      </c>
      <c r="L34" s="36">
        <v>8</v>
      </c>
      <c r="M34" s="36">
        <v>10</v>
      </c>
      <c r="N34" s="36">
        <v>15</v>
      </c>
      <c r="O34" s="36"/>
      <c r="P34" s="36"/>
      <c r="Q34" s="36"/>
      <c r="R34" s="36"/>
      <c r="S34" s="36"/>
      <c r="T34" s="36"/>
      <c r="U34" s="36"/>
      <c r="V34" s="36"/>
      <c r="W34" s="36"/>
      <c r="X34" s="37"/>
      <c r="Y34" s="136">
        <f t="shared" si="1"/>
        <v>88</v>
      </c>
      <c r="Z34" s="16"/>
    </row>
    <row r="35" spans="2:26" ht="18" customHeight="1" x14ac:dyDescent="0.25">
      <c r="B35" s="11">
        <v>28</v>
      </c>
      <c r="C35" s="126"/>
      <c r="D35" s="131" t="s">
        <v>42</v>
      </c>
      <c r="E35" s="35">
        <v>5</v>
      </c>
      <c r="F35" s="36">
        <v>5</v>
      </c>
      <c r="G35" s="36">
        <v>10</v>
      </c>
      <c r="H35" s="36">
        <v>10</v>
      </c>
      <c r="I35" s="36">
        <v>10</v>
      </c>
      <c r="J35" s="36">
        <v>10</v>
      </c>
      <c r="K35" s="36">
        <v>10</v>
      </c>
      <c r="L35" s="36">
        <v>15</v>
      </c>
      <c r="M35" s="36">
        <v>10</v>
      </c>
      <c r="N35" s="36">
        <v>15</v>
      </c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136">
        <f t="shared" si="0"/>
        <v>100</v>
      </c>
      <c r="Z35" s="16"/>
    </row>
    <row r="36" spans="2:26" ht="18" customHeight="1" x14ac:dyDescent="0.25">
      <c r="B36" s="11">
        <v>29</v>
      </c>
      <c r="C36" s="126"/>
      <c r="D36" s="133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  <c r="Y36" s="136" t="str">
        <f t="shared" si="0"/>
        <v/>
      </c>
      <c r="Z36" s="16"/>
    </row>
    <row r="37" spans="2:26" ht="18" customHeight="1" thickBot="1" x14ac:dyDescent="0.3">
      <c r="B37" s="12">
        <v>30</v>
      </c>
      <c r="C37" s="127"/>
      <c r="D37" s="134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0"/>
      <c r="Y37" s="137" t="str">
        <f t="shared" si="0"/>
        <v/>
      </c>
      <c r="Z37" s="17"/>
    </row>
    <row r="38" spans="2:26" ht="27.75" customHeight="1" thickBot="1" x14ac:dyDescent="0.3">
      <c r="B38" s="111" t="s">
        <v>8</v>
      </c>
      <c r="C38" s="112"/>
      <c r="D38" s="129"/>
      <c r="E38" s="141">
        <f>IF(E41=0," ",((SUM(E9:E37)/COUNT(E9:E37))*100)/E41)</f>
        <v>88.888888888888886</v>
      </c>
      <c r="F38" s="142">
        <f>IF(E43=0," ",((SUM(G9:G37)/COUNT(G9:G37))*100)/E43)</f>
        <v>94.444444444444443</v>
      </c>
      <c r="G38" s="142">
        <f>IF(E43=0," ",((SUM(G9:G37)/COUNT(G9:G37))*100)/E43)</f>
        <v>94.444444444444443</v>
      </c>
      <c r="H38" s="142">
        <f>IF(E43=0," ",((SUM(G9:G37)/COUNT(G9:G37))*100)/E43)</f>
        <v>94.444444444444443</v>
      </c>
      <c r="I38" s="142">
        <f>IF(E45=0," ",((SUM(I9:I37)/COUNT(I9:I37))*100)/E45)</f>
        <v>94.444444444444443</v>
      </c>
      <c r="J38" s="142">
        <f>IF(E46=0," ",((SUM(J9:J37)/COUNT(J9:J37))*100)/E46)</f>
        <v>94.444444444444443</v>
      </c>
      <c r="K38" s="142">
        <f>IF(E47=0," ",((SUM(K9:K37)/COUNT(K9:K37))*100)/E47)</f>
        <v>94.444444444444443</v>
      </c>
      <c r="L38" s="142">
        <f>IF(E48=0," ",((SUM(L9:L37)/COUNT(L9:L37))*100)/E48)</f>
        <v>85.18518518518519</v>
      </c>
      <c r="M38" s="142">
        <f>IF(E49=0," ",((SUM(M9:M37)/COUNT(M9:M37))*100)/E49)</f>
        <v>88.518518518518505</v>
      </c>
      <c r="N38" s="142">
        <f>IF(E50=0," ",((SUM(N9:N37)/COUNT(N9:N37))*100)/E50)</f>
        <v>98.271604938271608</v>
      </c>
      <c r="O38" s="142" t="str">
        <f>IF(E51=0," ",((SUM(O9:O37)/COUNT(O9:O37))*100)/E51)</f>
        <v xml:space="preserve"> </v>
      </c>
      <c r="P38" s="142" t="str">
        <f>IF(E52=0," ",((SUM(P9:P37)/COUNT(P9:P37))*100)/E52)</f>
        <v xml:space="preserve"> </v>
      </c>
      <c r="Q38" s="142" t="str">
        <f>IF(E53=0," ",((SUM(Q9:Q37)/COUNT(Q9:Q37))*100)/E53)</f>
        <v xml:space="preserve"> </v>
      </c>
      <c r="R38" s="142" t="str">
        <f>IF(E54=0," ",((SUM(R9:R37)/COUNT(R9:R37))*100)/E54)</f>
        <v xml:space="preserve"> </v>
      </c>
      <c r="S38" s="142" t="str">
        <f>IF(E55=0," ",((SUM(S9:S37)/COUNT(S9:S37))*100)/E55)</f>
        <v xml:space="preserve"> </v>
      </c>
      <c r="T38" s="142" t="str">
        <f>IF(E56=0," ",((SUM(T9:T37)/COUNT(T9:T37))*100)/E56)</f>
        <v xml:space="preserve"> </v>
      </c>
      <c r="U38" s="142" t="str">
        <f>IF(E57=0," ",((SUM(U9:U37)/COUNT(U9:U37))*100)/E57)</f>
        <v xml:space="preserve"> </v>
      </c>
      <c r="V38" s="142" t="str">
        <f>IF(E58=0," ",((SUM(V9:V37)/COUNT(V9:V37))*100)/E58)</f>
        <v xml:space="preserve"> </v>
      </c>
      <c r="W38" s="142" t="str">
        <f>IF(E59=0," ",((SUM(W9:W37)/COUNT(W9:W37))*100)/E59)</f>
        <v xml:space="preserve"> </v>
      </c>
      <c r="X38" s="143" t="str">
        <f>IF(E60=0," ",((SUM(X9:X37)/COUNT(X9:X37))*100)/E60)</f>
        <v xml:space="preserve"> </v>
      </c>
      <c r="Y38" s="13"/>
      <c r="Z38" s="14"/>
    </row>
    <row r="39" spans="2:26" ht="18" customHeight="1" thickBot="1" x14ac:dyDescent="0.3"/>
    <row r="40" spans="2:26" ht="25.05" customHeight="1" thickBot="1" x14ac:dyDescent="0.3">
      <c r="B40" s="116" t="s">
        <v>19</v>
      </c>
      <c r="C40" s="117"/>
      <c r="D40" s="118"/>
      <c r="E40" s="20" t="s">
        <v>18</v>
      </c>
      <c r="F40" s="3"/>
      <c r="G40" s="105" t="s">
        <v>20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7"/>
    </row>
    <row r="41" spans="2:26" ht="21" customHeight="1" x14ac:dyDescent="0.25">
      <c r="B41" s="21">
        <v>1</v>
      </c>
      <c r="C41" s="119" t="s">
        <v>31</v>
      </c>
      <c r="D41" s="120"/>
      <c r="E41" s="15">
        <v>5</v>
      </c>
      <c r="F41" s="3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</row>
    <row r="42" spans="2:26" ht="21" customHeight="1" x14ac:dyDescent="0.25">
      <c r="B42" s="22">
        <v>2</v>
      </c>
      <c r="C42" s="41" t="s">
        <v>36</v>
      </c>
      <c r="D42" s="42"/>
      <c r="E42" s="16">
        <v>5</v>
      </c>
      <c r="F42" s="3"/>
      <c r="G42" s="27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8"/>
    </row>
    <row r="43" spans="2:26" ht="21" customHeight="1" x14ac:dyDescent="0.25">
      <c r="B43" s="22">
        <v>3</v>
      </c>
      <c r="C43" s="121" t="s">
        <v>33</v>
      </c>
      <c r="D43" s="122"/>
      <c r="E43" s="16">
        <v>10</v>
      </c>
      <c r="F43" s="3"/>
      <c r="G43" s="27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8"/>
    </row>
    <row r="44" spans="2:26" ht="21" customHeight="1" x14ac:dyDescent="0.25">
      <c r="B44" s="22">
        <v>4</v>
      </c>
      <c r="C44" s="41" t="s">
        <v>32</v>
      </c>
      <c r="D44" s="42"/>
      <c r="E44" s="16">
        <v>10</v>
      </c>
      <c r="F44" s="3"/>
      <c r="G44" s="27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28"/>
    </row>
    <row r="45" spans="2:26" ht="21" customHeight="1" x14ac:dyDescent="0.25">
      <c r="B45" s="22">
        <v>5</v>
      </c>
      <c r="C45" s="41" t="s">
        <v>34</v>
      </c>
      <c r="D45" s="42"/>
      <c r="E45" s="16">
        <v>10</v>
      </c>
      <c r="F45" s="3"/>
      <c r="G45" s="27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28"/>
    </row>
    <row r="46" spans="2:26" ht="21" customHeight="1" x14ac:dyDescent="0.25">
      <c r="B46" s="22">
        <v>6</v>
      </c>
      <c r="C46" s="41" t="s">
        <v>32</v>
      </c>
      <c r="D46" s="42"/>
      <c r="E46" s="16">
        <v>10</v>
      </c>
      <c r="F46" s="3"/>
      <c r="G46" s="27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28"/>
    </row>
    <row r="47" spans="2:26" ht="21" customHeight="1" x14ac:dyDescent="0.25">
      <c r="B47" s="22">
        <v>7</v>
      </c>
      <c r="C47" s="41" t="s">
        <v>32</v>
      </c>
      <c r="D47" s="42"/>
      <c r="E47" s="16">
        <v>10</v>
      </c>
      <c r="F47" s="3"/>
      <c r="G47" s="27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8"/>
    </row>
    <row r="48" spans="2:26" ht="21" customHeight="1" x14ac:dyDescent="0.25">
      <c r="B48" s="22">
        <v>8</v>
      </c>
      <c r="C48" s="41" t="s">
        <v>32</v>
      </c>
      <c r="D48" s="42"/>
      <c r="E48" s="16">
        <v>15</v>
      </c>
      <c r="F48" s="3"/>
      <c r="G48" s="27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28"/>
    </row>
    <row r="49" spans="2:29" ht="21" customHeight="1" x14ac:dyDescent="0.25">
      <c r="B49" s="22">
        <v>9</v>
      </c>
      <c r="C49" s="41" t="s">
        <v>35</v>
      </c>
      <c r="D49" s="42"/>
      <c r="E49" s="16">
        <v>10</v>
      </c>
      <c r="F49" s="3"/>
      <c r="G49" s="27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28"/>
    </row>
    <row r="50" spans="2:29" ht="21" customHeight="1" x14ac:dyDescent="0.25">
      <c r="B50" s="22">
        <v>10</v>
      </c>
      <c r="C50" s="41" t="s">
        <v>40</v>
      </c>
      <c r="D50" s="42"/>
      <c r="E50" s="16">
        <v>15</v>
      </c>
      <c r="F50" s="3"/>
      <c r="G50" s="27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28"/>
    </row>
    <row r="51" spans="2:29" ht="21" customHeight="1" thickBot="1" x14ac:dyDescent="0.3">
      <c r="B51" s="22"/>
      <c r="C51" s="41"/>
      <c r="D51" s="42"/>
      <c r="E51" s="16"/>
      <c r="F51" s="3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1"/>
    </row>
    <row r="52" spans="2:29" ht="21" customHeight="1" thickBot="1" x14ac:dyDescent="0.3">
      <c r="B52" s="22"/>
      <c r="C52" s="41"/>
      <c r="D52" s="42"/>
      <c r="E52" s="16"/>
      <c r="AC52" s="5"/>
    </row>
    <row r="53" spans="2:29" ht="21" customHeight="1" x14ac:dyDescent="0.25">
      <c r="B53" s="22"/>
      <c r="C53" s="41"/>
      <c r="D53" s="42"/>
      <c r="E53" s="16"/>
      <c r="F53" s="3"/>
      <c r="G53" s="43" t="s">
        <v>10</v>
      </c>
      <c r="H53" s="44"/>
      <c r="I53" s="44"/>
      <c r="J53" s="44"/>
      <c r="K53" s="44"/>
      <c r="L53" s="44"/>
      <c r="M53" s="44"/>
      <c r="N53" s="44"/>
      <c r="O53" s="44"/>
      <c r="P53" s="45"/>
      <c r="R53" s="43" t="s">
        <v>11</v>
      </c>
      <c r="S53" s="44"/>
      <c r="T53" s="44"/>
      <c r="U53" s="44"/>
      <c r="V53" s="44"/>
      <c r="W53" s="44"/>
      <c r="X53" s="44"/>
      <c r="Y53" s="44"/>
      <c r="Z53" s="45"/>
    </row>
    <row r="54" spans="2:29" ht="21" customHeight="1" thickBot="1" x14ac:dyDescent="0.3">
      <c r="B54" s="22"/>
      <c r="C54" s="41"/>
      <c r="D54" s="42"/>
      <c r="E54" s="16"/>
      <c r="F54" s="3"/>
      <c r="G54" s="46"/>
      <c r="H54" s="47"/>
      <c r="I54" s="47"/>
      <c r="J54" s="47"/>
      <c r="K54" s="47"/>
      <c r="L54" s="47"/>
      <c r="M54" s="47"/>
      <c r="N54" s="47"/>
      <c r="O54" s="47"/>
      <c r="P54" s="48"/>
      <c r="R54" s="46"/>
      <c r="S54" s="47"/>
      <c r="T54" s="47"/>
      <c r="U54" s="47"/>
      <c r="V54" s="47"/>
      <c r="W54" s="47"/>
      <c r="X54" s="47"/>
      <c r="Y54" s="47"/>
      <c r="Z54" s="48"/>
    </row>
    <row r="55" spans="2:29" ht="21" customHeight="1" thickBot="1" x14ac:dyDescent="0.3">
      <c r="B55" s="22"/>
      <c r="C55" s="41"/>
      <c r="D55" s="42"/>
      <c r="E55" s="16"/>
      <c r="F55" s="3"/>
      <c r="G55" s="60" t="s">
        <v>29</v>
      </c>
      <c r="H55" s="61"/>
      <c r="I55" s="61"/>
      <c r="J55" s="61"/>
      <c r="K55" s="61"/>
      <c r="L55" s="62"/>
      <c r="M55" s="43">
        <f>COUNTIF(Y9:Y37,"&lt;=44")</f>
        <v>0</v>
      </c>
      <c r="N55" s="45"/>
      <c r="O55" s="63">
        <f>(M55)/(SUM(M55:N59))</f>
        <v>0</v>
      </c>
      <c r="P55" s="64"/>
      <c r="R55" s="52" t="s">
        <v>27</v>
      </c>
      <c r="S55" s="53"/>
      <c r="T55" s="53"/>
      <c r="U55" s="53"/>
      <c r="V55" s="53"/>
      <c r="W55" s="53"/>
      <c r="X55" s="54"/>
      <c r="Y55" s="26">
        <f>MAX(Y9:Y37)</f>
        <v>100</v>
      </c>
      <c r="Z55" s="25">
        <f>MIN(Y9:Y37)</f>
        <v>81</v>
      </c>
    </row>
    <row r="56" spans="2:29" ht="21" customHeight="1" thickBot="1" x14ac:dyDescent="0.3">
      <c r="B56" s="22"/>
      <c r="C56" s="41"/>
      <c r="D56" s="42"/>
      <c r="E56" s="16"/>
      <c r="F56" s="3"/>
      <c r="G56" s="57" t="s">
        <v>30</v>
      </c>
      <c r="H56" s="58"/>
      <c r="I56" s="58"/>
      <c r="J56" s="58"/>
      <c r="K56" s="58"/>
      <c r="L56" s="59"/>
      <c r="M56" s="67">
        <f>COUNTIF(Y9:Y37,"&lt;=54")-M55</f>
        <v>0</v>
      </c>
      <c r="N56" s="68"/>
      <c r="O56" s="65">
        <f>(M56)/(SUM(M55:N59))</f>
        <v>0</v>
      </c>
      <c r="P56" s="66"/>
      <c r="R56" s="49" t="s">
        <v>23</v>
      </c>
      <c r="S56" s="50"/>
      <c r="T56" s="50"/>
      <c r="U56" s="50"/>
      <c r="V56" s="50"/>
      <c r="W56" s="50"/>
      <c r="X56" s="51"/>
      <c r="Y56" s="55">
        <f>AVERAGE(Y9:Y37)</f>
        <v>93.037037037037038</v>
      </c>
      <c r="Z56" s="56"/>
    </row>
    <row r="57" spans="2:29" ht="21" customHeight="1" x14ac:dyDescent="0.25">
      <c r="B57" s="22"/>
      <c r="C57" s="41"/>
      <c r="D57" s="42"/>
      <c r="E57" s="16"/>
      <c r="F57" s="3"/>
      <c r="G57" s="57" t="s">
        <v>28</v>
      </c>
      <c r="H57" s="58"/>
      <c r="I57" s="58"/>
      <c r="J57" s="58"/>
      <c r="K57" s="58"/>
      <c r="L57" s="59"/>
      <c r="M57" s="67">
        <f>COUNTIF(Y9:Y37,"&lt;=69")-M56-M55</f>
        <v>0</v>
      </c>
      <c r="N57" s="68"/>
      <c r="O57" s="65">
        <f>(M57)/(SUM(M55:N59))</f>
        <v>0</v>
      </c>
      <c r="P57" s="66"/>
      <c r="R57" s="69" t="s">
        <v>26</v>
      </c>
      <c r="S57" s="70"/>
      <c r="T57" s="70"/>
      <c r="U57" s="70"/>
      <c r="V57" s="70"/>
      <c r="W57" s="70"/>
      <c r="X57" s="71"/>
      <c r="Y57" s="75">
        <f>(M60)/(SUM(M60:N61))</f>
        <v>1</v>
      </c>
      <c r="Z57" s="76"/>
    </row>
    <row r="58" spans="2:29" ht="21" customHeight="1" thickBot="1" x14ac:dyDescent="0.3">
      <c r="B58" s="22"/>
      <c r="C58" s="41"/>
      <c r="D58" s="42"/>
      <c r="E58" s="16"/>
      <c r="F58" s="3"/>
      <c r="G58" s="57" t="s">
        <v>21</v>
      </c>
      <c r="H58" s="58"/>
      <c r="I58" s="58"/>
      <c r="J58" s="58"/>
      <c r="K58" s="58"/>
      <c r="L58" s="59"/>
      <c r="M58" s="67">
        <f>COUNTIF(Y9:Y37,"&lt;=84")-M57-M56-M55</f>
        <v>3</v>
      </c>
      <c r="N58" s="68"/>
      <c r="O58" s="65">
        <f>(M58)/(SUM(M55:N59))</f>
        <v>0.1111111111111111</v>
      </c>
      <c r="P58" s="66"/>
      <c r="R58" s="72"/>
      <c r="S58" s="73"/>
      <c r="T58" s="73"/>
      <c r="U58" s="73"/>
      <c r="V58" s="73"/>
      <c r="W58" s="73"/>
      <c r="X58" s="74"/>
      <c r="Y58" s="77"/>
      <c r="Z58" s="78"/>
    </row>
    <row r="59" spans="2:29" ht="21" customHeight="1" x14ac:dyDescent="0.25">
      <c r="B59" s="22"/>
      <c r="C59" s="41"/>
      <c r="D59" s="42"/>
      <c r="E59" s="16"/>
      <c r="F59" s="3"/>
      <c r="G59" s="57" t="s">
        <v>22</v>
      </c>
      <c r="H59" s="58"/>
      <c r="I59" s="58"/>
      <c r="J59" s="58"/>
      <c r="K59" s="58"/>
      <c r="L59" s="59"/>
      <c r="M59" s="67">
        <f>COUNTIF(Y9:Y37,"&lt;=100")-M58-M57-M56-M55</f>
        <v>24</v>
      </c>
      <c r="N59" s="68"/>
      <c r="O59" s="65">
        <f>(M59)/(SUM(M55:N59))</f>
        <v>0.88888888888888884</v>
      </c>
      <c r="P59" s="66"/>
      <c r="R59" s="86" t="s">
        <v>46</v>
      </c>
      <c r="S59" s="87"/>
      <c r="T59" s="87"/>
      <c r="U59" s="87"/>
      <c r="V59" s="87"/>
      <c r="W59" s="87"/>
      <c r="X59" s="87"/>
      <c r="Y59" s="87"/>
      <c r="Z59" s="88"/>
    </row>
    <row r="60" spans="2:29" ht="21" customHeight="1" thickBot="1" x14ac:dyDescent="0.3">
      <c r="B60" s="23"/>
      <c r="C60" s="99"/>
      <c r="D60" s="100"/>
      <c r="E60" s="17"/>
      <c r="F60" s="3"/>
      <c r="G60" s="57" t="s">
        <v>24</v>
      </c>
      <c r="H60" s="58"/>
      <c r="I60" s="58"/>
      <c r="J60" s="58"/>
      <c r="K60" s="58"/>
      <c r="L60" s="59"/>
      <c r="M60" s="95">
        <f>SUM(M56:N59)</f>
        <v>27</v>
      </c>
      <c r="N60" s="96"/>
      <c r="O60" s="65">
        <f>SUM(O56:P59)</f>
        <v>1</v>
      </c>
      <c r="P60" s="66"/>
      <c r="R60" s="89"/>
      <c r="S60" s="90"/>
      <c r="T60" s="90"/>
      <c r="U60" s="90"/>
      <c r="V60" s="90"/>
      <c r="W60" s="90"/>
      <c r="X60" s="90"/>
      <c r="Y60" s="90"/>
      <c r="Z60" s="91"/>
    </row>
    <row r="61" spans="2:29" ht="21" customHeight="1" thickBot="1" x14ac:dyDescent="0.3">
      <c r="B61" s="3"/>
      <c r="C61" s="97" t="s">
        <v>9</v>
      </c>
      <c r="D61" s="98"/>
      <c r="E61" s="24">
        <f>SUM(E41:E60)</f>
        <v>100</v>
      </c>
      <c r="F61" s="3"/>
      <c r="G61" s="92" t="s">
        <v>25</v>
      </c>
      <c r="H61" s="93"/>
      <c r="I61" s="93"/>
      <c r="J61" s="93"/>
      <c r="K61" s="93"/>
      <c r="L61" s="94"/>
      <c r="M61" s="79">
        <f>M55</f>
        <v>0</v>
      </c>
      <c r="N61" s="80"/>
      <c r="O61" s="81">
        <f>O55</f>
        <v>0</v>
      </c>
      <c r="P61" s="82"/>
      <c r="R61" s="83" t="s">
        <v>45</v>
      </c>
      <c r="S61" s="84"/>
      <c r="T61" s="84"/>
      <c r="U61" s="84"/>
      <c r="V61" s="84"/>
      <c r="W61" s="84"/>
      <c r="X61" s="84"/>
      <c r="Y61" s="84"/>
      <c r="Z61" s="85"/>
    </row>
    <row r="66" spans="19:19" x14ac:dyDescent="0.25">
      <c r="S66" s="5"/>
    </row>
  </sheetData>
  <sheetProtection selectLockedCells="1"/>
  <mergeCells count="70">
    <mergeCell ref="C42:D42"/>
    <mergeCell ref="C44:D44"/>
    <mergeCell ref="C48:D48"/>
    <mergeCell ref="C49:D49"/>
    <mergeCell ref="C46:D46"/>
    <mergeCell ref="C45:D45"/>
    <mergeCell ref="C43:D43"/>
    <mergeCell ref="J5:O5"/>
    <mergeCell ref="G40:Z41"/>
    <mergeCell ref="E7:X7"/>
    <mergeCell ref="Z7:Z8"/>
    <mergeCell ref="B38:D38"/>
    <mergeCell ref="B5:C5"/>
    <mergeCell ref="B40:D40"/>
    <mergeCell ref="B7:D7"/>
    <mergeCell ref="F5:I5"/>
    <mergeCell ref="C41:D41"/>
    <mergeCell ref="B1:Z1"/>
    <mergeCell ref="F3:I3"/>
    <mergeCell ref="F4:I4"/>
    <mergeCell ref="J2:O2"/>
    <mergeCell ref="J4:O4"/>
    <mergeCell ref="F2:I2"/>
    <mergeCell ref="B2:C2"/>
    <mergeCell ref="J3:O3"/>
    <mergeCell ref="B3:C3"/>
    <mergeCell ref="B4:C4"/>
    <mergeCell ref="C61:D61"/>
    <mergeCell ref="C60:D60"/>
    <mergeCell ref="C54:D54"/>
    <mergeCell ref="C57:D57"/>
    <mergeCell ref="C59:D59"/>
    <mergeCell ref="C55:D55"/>
    <mergeCell ref="C56:D56"/>
    <mergeCell ref="C58:D58"/>
    <mergeCell ref="G58:L58"/>
    <mergeCell ref="G61:L61"/>
    <mergeCell ref="M59:N59"/>
    <mergeCell ref="M60:N60"/>
    <mergeCell ref="G57:L57"/>
    <mergeCell ref="G59:L59"/>
    <mergeCell ref="G60:L60"/>
    <mergeCell ref="M57:N57"/>
    <mergeCell ref="M58:N58"/>
    <mergeCell ref="R57:X58"/>
    <mergeCell ref="Y57:Z58"/>
    <mergeCell ref="M61:N61"/>
    <mergeCell ref="O57:P57"/>
    <mergeCell ref="O60:P60"/>
    <mergeCell ref="O61:P61"/>
    <mergeCell ref="O58:P58"/>
    <mergeCell ref="O59:P59"/>
    <mergeCell ref="R61:Z61"/>
    <mergeCell ref="R59:Z60"/>
    <mergeCell ref="R53:Z54"/>
    <mergeCell ref="R56:X56"/>
    <mergeCell ref="R55:X55"/>
    <mergeCell ref="Y56:Z56"/>
    <mergeCell ref="G56:L56"/>
    <mergeCell ref="G55:L55"/>
    <mergeCell ref="G53:P54"/>
    <mergeCell ref="O55:P55"/>
    <mergeCell ref="O56:P56"/>
    <mergeCell ref="M55:N55"/>
    <mergeCell ref="M56:N56"/>
    <mergeCell ref="C53:D53"/>
    <mergeCell ref="C52:D52"/>
    <mergeCell ref="C50:D50"/>
    <mergeCell ref="C51:D51"/>
    <mergeCell ref="C47:D47"/>
  </mergeCells>
  <phoneticPr fontId="0" type="noConversion"/>
  <printOptions horizontalCentered="1" verticalCentered="1"/>
  <pageMargins left="0" right="0" top="0" bottom="0" header="0" footer="0"/>
  <pageSetup paperSize="9" scale="60" orientation="portrait" blackAndWhite="1" r:id="rId1"/>
  <headerFooter alignWithMargins="0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3.2" x14ac:dyDescent="0.25"/>
  <sheetData/>
  <sheetProtection password="8F97" sheet="1" objects="1" scenarios="1"/>
  <phoneticPr fontId="0" type="noConversion"/>
  <pageMargins left="0.75" right="0.75" top="1" bottom="1" header="0.5" footer="0.5"/>
  <pageSetup paperSize="9" orientation="portrait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ANA_SAYFA</vt:lpstr>
      <vt:lpstr>HAZIRLAYAN</vt:lpstr>
    </vt:vector>
  </TitlesOfParts>
  <Manager>SOSYALCİNİZ.NET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</dc:creator>
  <cp:lastModifiedBy>Yonetimiho</cp:lastModifiedBy>
  <cp:lastPrinted>2021-03-23T07:38:38Z</cp:lastPrinted>
  <dcterms:created xsi:type="dcterms:W3CDTF">2008-11-23T18:25:14Z</dcterms:created>
  <dcterms:modified xsi:type="dcterms:W3CDTF">2024-02-01T06:48:10Z</dcterms:modified>
</cp:coreProperties>
</file>